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<sst xmlns="http://schemas.openxmlformats.org/spreadsheetml/2006/main" count="138" uniqueCount="50">
  <si>
    <t>Периодичность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</si>
  <si>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</si>
  <si>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</si>
  <si>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</si>
  <si>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</si>
  <si>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</si>
  <si>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</si>
  <si>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</si>
  <si>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</si>
  <si>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</si>
  <si>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Стоимость работ   руб.</t>
  </si>
  <si>
    <t>Стоимость работ (рублей)</t>
  </si>
  <si>
    <t>1 раз в год</t>
  </si>
  <si>
    <t>2. Усиление перекрытий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</si>
  <si>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</si>
  <si>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</si>
  <si>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</si>
  <si>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40</t>
  </si>
  <si>
    <t>3</t>
  </si>
  <si>
    <t>28</t>
  </si>
  <si>
    <t>3.Проведение технической инвентаризации</t>
  </si>
  <si>
    <t>4. Ремонт, замена внутридомовых электрических сетей</t>
  </si>
  <si>
    <t>ул. Адмирала Кузнецова</t>
  </si>
  <si>
    <t>ул. Гуляева</t>
  </si>
  <si>
    <t>ул. Кедрова</t>
  </si>
  <si>
    <t>ул. Полярная</t>
  </si>
  <si>
    <t>19</t>
  </si>
  <si>
    <t>120</t>
  </si>
  <si>
    <t>37,1</t>
  </si>
  <si>
    <t>37,2</t>
  </si>
  <si>
    <t>37,3</t>
  </si>
  <si>
    <t>25</t>
  </si>
  <si>
    <t>41,3</t>
  </si>
  <si>
    <t>20,1</t>
  </si>
  <si>
    <t>ул. Мещерского</t>
  </si>
  <si>
    <t>ул. Советская</t>
  </si>
  <si>
    <t>20</t>
  </si>
  <si>
    <t>24,1</t>
  </si>
  <si>
    <t>30</t>
  </si>
  <si>
    <t>123,1</t>
  </si>
  <si>
    <t>20,2</t>
  </si>
  <si>
    <t>24</t>
  </si>
  <si>
    <t>66</t>
  </si>
  <si>
    <t>72</t>
  </si>
  <si>
    <t>пр. Никольский</t>
  </si>
  <si>
    <t>140</t>
  </si>
  <si>
    <t>12</t>
  </si>
  <si>
    <t>ул. Георгия Иванова</t>
  </si>
  <si>
    <t>53</t>
  </si>
  <si>
    <t>Лот № 1 Соломбальский территориальный округ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</si>
</sst>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2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/>
    </xf>
    <xf numFmtId="2" fontId="1" fillId="33" borderId="12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" fillId="33" borderId="16" xfId="0" applyFont="1" applyFill="1" applyBorder="1" applyAlignment="1">
      <alignment horizontal="left" vertical="center"/>
    </xf>
    <xf numFmtId="2" fontId="1" fillId="33" borderId="17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left" vertical="center" wrapText="1"/>
    </xf>
    <xf numFmtId="17" fontId="1" fillId="33" borderId="19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tabSelected="1" zoomScale="82" zoomScaleNormal="82" zoomScaleSheetLayoutView="100" zoomScalePageLayoutView="34" workbookViewId="0" topLeftCell="A1">
      <selection activeCell="M1" sqref="M1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5.75390625" style="1" customWidth="1"/>
    <col min="9" max="9" width="15.75390625" style="24" customWidth="1"/>
    <col min="10" max="24" width="15.75390625" style="1" customWidth="1"/>
    <col min="25" max="16384" width="9.125" style="1" customWidth="1"/>
  </cols>
  <sheetData>
    <row r="1" spans="2:9" s="3" customFormat="1" ht="27" customHeight="1">
      <c r="B1" s="4"/>
      <c r="C1" s="31" t="s">
        <v>15</v>
      </c>
      <c r="D1" s="31"/>
      <c r="E1" s="31"/>
      <c r="F1" s="31"/>
      <c r="I1" s="22"/>
    </row>
    <row r="2" spans="2:9" s="3" customFormat="1" ht="41.25" customHeight="1">
      <c r="B2" s="5"/>
      <c r="C2" s="31" t="s">
        <v>16</v>
      </c>
      <c r="D2" s="31"/>
      <c r="E2" s="31"/>
      <c r="F2" s="31"/>
      <c r="I2" s="22"/>
    </row>
    <row r="3" spans="1:9" s="6" customFormat="1" ht="63" customHeight="1">
      <c r="A3" s="32" t="s">
        <v>14</v>
      </c>
      <c r="B3" s="32"/>
      <c r="I3" s="23"/>
    </row>
    <row r="4" spans="1:24" s="3" customFormat="1" ht="18.75" customHeight="1">
      <c r="A4" s="35" t="s">
        <v>49</v>
      </c>
      <c r="B4" s="35"/>
      <c r="C4" s="44" t="s">
        <v>22</v>
      </c>
      <c r="D4" s="44" t="s">
        <v>23</v>
      </c>
      <c r="E4" s="44" t="s">
        <v>24</v>
      </c>
      <c r="F4" s="44" t="s">
        <v>24</v>
      </c>
      <c r="G4" s="44" t="s">
        <v>24</v>
      </c>
      <c r="H4" s="44" t="s">
        <v>25</v>
      </c>
      <c r="I4" s="44" t="s">
        <v>25</v>
      </c>
      <c r="J4" s="44" t="s">
        <v>25</v>
      </c>
      <c r="K4" s="44" t="s">
        <v>24</v>
      </c>
      <c r="L4" s="44" t="s">
        <v>24</v>
      </c>
      <c r="M4" s="44" t="s">
        <v>22</v>
      </c>
      <c r="N4" s="44" t="s">
        <v>22</v>
      </c>
      <c r="O4" s="44" t="s">
        <v>22</v>
      </c>
      <c r="P4" s="44" t="s">
        <v>22</v>
      </c>
      <c r="Q4" s="44" t="s">
        <v>23</v>
      </c>
      <c r="R4" s="44" t="s">
        <v>24</v>
      </c>
      <c r="S4" s="44" t="s">
        <v>34</v>
      </c>
      <c r="T4" s="44" t="s">
        <v>35</v>
      </c>
      <c r="U4" s="44" t="s">
        <v>35</v>
      </c>
      <c r="V4" s="44" t="s">
        <v>44</v>
      </c>
      <c r="W4" s="44" t="s">
        <v>22</v>
      </c>
      <c r="X4" s="44" t="s">
        <v>47</v>
      </c>
    </row>
    <row r="5" spans="1:24" s="7" customFormat="1" ht="39" customHeight="1">
      <c r="A5" s="33" t="s">
        <v>6</v>
      </c>
      <c r="B5" s="34" t="s">
        <v>7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s="7" customFormat="1" ht="27" customHeight="1">
      <c r="A6" s="33"/>
      <c r="B6" s="34"/>
      <c r="C6" s="29" t="s">
        <v>26</v>
      </c>
      <c r="D6" s="29" t="s">
        <v>27</v>
      </c>
      <c r="E6" s="29" t="s">
        <v>28</v>
      </c>
      <c r="F6" s="29" t="s">
        <v>29</v>
      </c>
      <c r="G6" s="29" t="s">
        <v>30</v>
      </c>
      <c r="H6" s="29" t="s">
        <v>18</v>
      </c>
      <c r="I6" s="29" t="s">
        <v>31</v>
      </c>
      <c r="J6" s="29" t="s">
        <v>17</v>
      </c>
      <c r="K6" s="29" t="s">
        <v>32</v>
      </c>
      <c r="L6" s="29" t="s">
        <v>33</v>
      </c>
      <c r="M6" s="29" t="s">
        <v>36</v>
      </c>
      <c r="N6" s="29" t="s">
        <v>37</v>
      </c>
      <c r="O6" s="29" t="s">
        <v>19</v>
      </c>
      <c r="P6" s="29" t="s">
        <v>38</v>
      </c>
      <c r="Q6" s="29" t="s">
        <v>39</v>
      </c>
      <c r="R6" s="29" t="s">
        <v>40</v>
      </c>
      <c r="S6" s="29" t="s">
        <v>41</v>
      </c>
      <c r="T6" s="29" t="s">
        <v>42</v>
      </c>
      <c r="U6" s="29" t="s">
        <v>43</v>
      </c>
      <c r="V6" s="29" t="s">
        <v>45</v>
      </c>
      <c r="W6" s="29" t="s">
        <v>46</v>
      </c>
      <c r="X6" s="29" t="s">
        <v>48</v>
      </c>
    </row>
    <row r="7" spans="1:24" s="3" customFormat="1" ht="18.75" customHeight="1">
      <c r="A7" s="8"/>
      <c r="B7" s="8" t="s">
        <v>8</v>
      </c>
      <c r="C7" s="19">
        <v>812.4</v>
      </c>
      <c r="D7" s="19">
        <v>527.7</v>
      </c>
      <c r="E7" s="19">
        <v>699</v>
      </c>
      <c r="F7" s="19">
        <v>835.5</v>
      </c>
      <c r="G7" s="19">
        <v>507.7</v>
      </c>
      <c r="H7" s="19">
        <v>713.5</v>
      </c>
      <c r="I7" s="19">
        <v>737.4</v>
      </c>
      <c r="J7" s="19">
        <v>415.9</v>
      </c>
      <c r="K7" s="19">
        <v>404.9</v>
      </c>
      <c r="L7" s="19">
        <v>597.8</v>
      </c>
      <c r="M7" s="19">
        <v>528.5</v>
      </c>
      <c r="N7" s="19">
        <v>721.8</v>
      </c>
      <c r="O7" s="19">
        <v>412.5</v>
      </c>
      <c r="P7" s="19">
        <v>408.1</v>
      </c>
      <c r="Q7" s="19">
        <v>582.3</v>
      </c>
      <c r="R7" s="19">
        <v>733.4</v>
      </c>
      <c r="S7" s="19">
        <v>405.2</v>
      </c>
      <c r="T7" s="19">
        <v>577.9</v>
      </c>
      <c r="U7" s="19">
        <v>734.8</v>
      </c>
      <c r="V7" s="19">
        <v>256.7</v>
      </c>
      <c r="W7" s="19">
        <v>698.8</v>
      </c>
      <c r="X7" s="19">
        <v>212.5</v>
      </c>
    </row>
    <row r="8" spans="1:24" s="3" customFormat="1" ht="18.75" customHeight="1" thickBot="1">
      <c r="A8" s="8"/>
      <c r="B8" s="8" t="s">
        <v>9</v>
      </c>
      <c r="C8" s="19">
        <v>812.4</v>
      </c>
      <c r="D8" s="19">
        <v>527.7</v>
      </c>
      <c r="E8" s="19">
        <v>699</v>
      </c>
      <c r="F8" s="19">
        <v>835.5</v>
      </c>
      <c r="G8" s="19">
        <v>507.7</v>
      </c>
      <c r="H8" s="19">
        <v>713.5</v>
      </c>
      <c r="I8" s="19">
        <v>737.4</v>
      </c>
      <c r="J8" s="19">
        <v>415.9</v>
      </c>
      <c r="K8" s="19">
        <v>404.9</v>
      </c>
      <c r="L8" s="19">
        <v>597.8</v>
      </c>
      <c r="M8" s="19">
        <v>528.5</v>
      </c>
      <c r="N8" s="19">
        <v>721.8</v>
      </c>
      <c r="O8" s="19">
        <v>412.5</v>
      </c>
      <c r="P8" s="19">
        <v>408.1</v>
      </c>
      <c r="Q8" s="19">
        <v>582.3</v>
      </c>
      <c r="R8" s="19">
        <v>733.4</v>
      </c>
      <c r="S8" s="19">
        <v>405.2</v>
      </c>
      <c r="T8" s="19">
        <v>577.9</v>
      </c>
      <c r="U8" s="19">
        <v>734.8</v>
      </c>
      <c r="V8" s="19">
        <v>256.7</v>
      </c>
      <c r="W8" s="19">
        <v>698.8</v>
      </c>
      <c r="X8" s="19">
        <v>212.5</v>
      </c>
    </row>
    <row r="9" spans="1:24" s="3" customFormat="1" ht="18.75" customHeight="1">
      <c r="A9" s="45" t="s">
        <v>5</v>
      </c>
      <c r="B9" s="25" t="s">
        <v>2</v>
      </c>
      <c r="C9" s="26">
        <f>C8*45%/100</f>
        <v>3.6557999999999997</v>
      </c>
      <c r="D9" s="26">
        <f>D8*45%/100</f>
        <v>2.3746500000000004</v>
      </c>
      <c r="E9" s="26">
        <f>E8*45%/100</f>
        <v>3.1455</v>
      </c>
      <c r="F9" s="26">
        <f>F8*45%/100</f>
        <v>3.7597500000000004</v>
      </c>
      <c r="G9" s="26">
        <f>G8*45%/100</f>
        <v>2.28465</v>
      </c>
      <c r="H9" s="26">
        <f aca="true" t="shared" si="0" ref="H9:W9">H8*45%/100</f>
        <v>3.21075</v>
      </c>
      <c r="I9" s="26">
        <f t="shared" si="0"/>
        <v>3.3183</v>
      </c>
      <c r="J9" s="26">
        <f t="shared" si="0"/>
        <v>1.87155</v>
      </c>
      <c r="K9" s="26">
        <f t="shared" si="0"/>
        <v>1.82205</v>
      </c>
      <c r="L9" s="26">
        <f>L8*45%/100</f>
        <v>2.6900999999999997</v>
      </c>
      <c r="M9" s="26">
        <f t="shared" si="0"/>
        <v>2.37825</v>
      </c>
      <c r="N9" s="26">
        <f t="shared" si="0"/>
        <v>3.2481</v>
      </c>
      <c r="O9" s="26">
        <f t="shared" si="0"/>
        <v>1.85625</v>
      </c>
      <c r="P9" s="26">
        <f t="shared" si="0"/>
        <v>1.8364500000000001</v>
      </c>
      <c r="Q9" s="26">
        <f t="shared" si="0"/>
        <v>2.6203499999999997</v>
      </c>
      <c r="R9" s="26">
        <f t="shared" si="0"/>
        <v>3.3002999999999996</v>
      </c>
      <c r="S9" s="26">
        <f t="shared" si="0"/>
        <v>1.8234000000000001</v>
      </c>
      <c r="T9" s="26">
        <f t="shared" si="0"/>
        <v>2.60055</v>
      </c>
      <c r="U9" s="26">
        <f t="shared" si="0"/>
        <v>3.3065999999999995</v>
      </c>
      <c r="V9" s="26">
        <f t="shared" si="0"/>
        <v>1.15515</v>
      </c>
      <c r="W9" s="26">
        <f t="shared" si="0"/>
        <v>3.1445999999999996</v>
      </c>
      <c r="X9" s="26">
        <f>X8*10%/100</f>
        <v>0.2125</v>
      </c>
    </row>
    <row r="10" spans="1:24" s="6" customFormat="1" ht="18.75" customHeight="1">
      <c r="A10" s="46"/>
      <c r="B10" s="15" t="s">
        <v>11</v>
      </c>
      <c r="C10" s="9">
        <f>1007.68*C9</f>
        <v>3683.8765439999997</v>
      </c>
      <c r="D10" s="9">
        <f>1007.68*D9</f>
        <v>2392.8873120000003</v>
      </c>
      <c r="E10" s="9">
        <f>1007.68*E9</f>
        <v>3169.65744</v>
      </c>
      <c r="F10" s="9">
        <f>1007.68*F9</f>
        <v>3788.6248800000003</v>
      </c>
      <c r="G10" s="9">
        <f>1007.68*G9</f>
        <v>2302.196112</v>
      </c>
      <c r="H10" s="9">
        <f aca="true" t="shared" si="1" ref="H10:X10">1007.68*H9</f>
        <v>3235.40856</v>
      </c>
      <c r="I10" s="9">
        <f t="shared" si="1"/>
        <v>3343.7845439999996</v>
      </c>
      <c r="J10" s="9">
        <f t="shared" si="1"/>
        <v>1885.9235039999999</v>
      </c>
      <c r="K10" s="9">
        <f t="shared" si="1"/>
        <v>1836.043344</v>
      </c>
      <c r="L10" s="9">
        <f t="shared" si="1"/>
        <v>2710.7599679999994</v>
      </c>
      <c r="M10" s="9">
        <f t="shared" si="1"/>
        <v>2396.51496</v>
      </c>
      <c r="N10" s="9">
        <f t="shared" si="1"/>
        <v>3273.045408</v>
      </c>
      <c r="O10" s="9">
        <f t="shared" si="1"/>
        <v>1870.5059999999999</v>
      </c>
      <c r="P10" s="9">
        <f t="shared" si="1"/>
        <v>1850.553936</v>
      </c>
      <c r="Q10" s="9">
        <f t="shared" si="1"/>
        <v>2640.4742879999994</v>
      </c>
      <c r="R10" s="9">
        <f t="shared" si="1"/>
        <v>3325.6463039999994</v>
      </c>
      <c r="S10" s="9">
        <f t="shared" si="1"/>
        <v>1837.403712</v>
      </c>
      <c r="T10" s="9">
        <f t="shared" si="1"/>
        <v>2620.522224</v>
      </c>
      <c r="U10" s="9">
        <f t="shared" si="1"/>
        <v>3331.9946879999993</v>
      </c>
      <c r="V10" s="9">
        <f t="shared" si="1"/>
        <v>1164.021552</v>
      </c>
      <c r="W10" s="9">
        <f t="shared" si="1"/>
        <v>3168.7505279999996</v>
      </c>
      <c r="X10" s="9">
        <f t="shared" si="1"/>
        <v>214.13199999999998</v>
      </c>
    </row>
    <row r="11" spans="1:24" s="3" customFormat="1" ht="18.75" customHeight="1">
      <c r="A11" s="46"/>
      <c r="B11" s="15" t="s">
        <v>1</v>
      </c>
      <c r="C11" s="2">
        <f>C10/C7/12</f>
        <v>0.37788</v>
      </c>
      <c r="D11" s="2">
        <f>D10/D7/12</f>
        <v>0.37788</v>
      </c>
      <c r="E11" s="2">
        <f>E10/E7/12</f>
        <v>0.37788</v>
      </c>
      <c r="F11" s="2">
        <f>F10/F7/12</f>
        <v>0.37788</v>
      </c>
      <c r="G11" s="2">
        <f>G10/G7/12</f>
        <v>0.37788</v>
      </c>
      <c r="H11" s="2">
        <f aca="true" t="shared" si="2" ref="H11:X11">H10/H7/12</f>
        <v>0.37788</v>
      </c>
      <c r="I11" s="2">
        <f t="shared" si="2"/>
        <v>0.37788</v>
      </c>
      <c r="J11" s="2">
        <f t="shared" si="2"/>
        <v>0.37788</v>
      </c>
      <c r="K11" s="2">
        <f t="shared" si="2"/>
        <v>0.37788</v>
      </c>
      <c r="L11" s="2">
        <f t="shared" si="2"/>
        <v>0.37787999999999994</v>
      </c>
      <c r="M11" s="2">
        <f t="shared" si="2"/>
        <v>0.37788</v>
      </c>
      <c r="N11" s="2">
        <f t="shared" si="2"/>
        <v>0.37788</v>
      </c>
      <c r="O11" s="2">
        <f t="shared" si="2"/>
        <v>0.37788</v>
      </c>
      <c r="P11" s="2">
        <f t="shared" si="2"/>
        <v>0.37788</v>
      </c>
      <c r="Q11" s="2">
        <f t="shared" si="2"/>
        <v>0.37787999999999994</v>
      </c>
      <c r="R11" s="2">
        <f t="shared" si="2"/>
        <v>0.37787999999999994</v>
      </c>
      <c r="S11" s="2">
        <f t="shared" si="2"/>
        <v>0.37788</v>
      </c>
      <c r="T11" s="2">
        <f t="shared" si="2"/>
        <v>0.37788</v>
      </c>
      <c r="U11" s="2">
        <f t="shared" si="2"/>
        <v>0.37787999999999994</v>
      </c>
      <c r="V11" s="2">
        <f t="shared" si="2"/>
        <v>0.37788</v>
      </c>
      <c r="W11" s="2">
        <f t="shared" si="2"/>
        <v>0.37788</v>
      </c>
      <c r="X11" s="2">
        <f t="shared" si="2"/>
        <v>0.08397333333333333</v>
      </c>
    </row>
    <row r="12" spans="1:24" s="3" customFormat="1" ht="18.75" customHeight="1" thickBot="1">
      <c r="A12" s="47"/>
      <c r="B12" s="27" t="s">
        <v>0</v>
      </c>
      <c r="C12" s="28" t="s">
        <v>12</v>
      </c>
      <c r="D12" s="28" t="s">
        <v>12</v>
      </c>
      <c r="E12" s="28" t="s">
        <v>12</v>
      </c>
      <c r="F12" s="28" t="s">
        <v>12</v>
      </c>
      <c r="G12" s="28" t="s">
        <v>12</v>
      </c>
      <c r="H12" s="28" t="s">
        <v>12</v>
      </c>
      <c r="I12" s="28" t="s">
        <v>12</v>
      </c>
      <c r="J12" s="28" t="s">
        <v>12</v>
      </c>
      <c r="K12" s="28" t="s">
        <v>12</v>
      </c>
      <c r="L12" s="28" t="s">
        <v>12</v>
      </c>
      <c r="M12" s="28" t="s">
        <v>12</v>
      </c>
      <c r="N12" s="28" t="s">
        <v>12</v>
      </c>
      <c r="O12" s="28" t="s">
        <v>12</v>
      </c>
      <c r="P12" s="28" t="s">
        <v>12</v>
      </c>
      <c r="Q12" s="28" t="s">
        <v>12</v>
      </c>
      <c r="R12" s="28" t="s">
        <v>12</v>
      </c>
      <c r="S12" s="28" t="s">
        <v>12</v>
      </c>
      <c r="T12" s="28" t="s">
        <v>12</v>
      </c>
      <c r="U12" s="28" t="s">
        <v>12</v>
      </c>
      <c r="V12" s="28" t="s">
        <v>12</v>
      </c>
      <c r="W12" s="28" t="s">
        <v>12</v>
      </c>
      <c r="X12" s="28" t="s">
        <v>12</v>
      </c>
    </row>
    <row r="13" spans="1:24" s="3" customFormat="1" ht="18.75" customHeight="1">
      <c r="A13" s="36" t="s">
        <v>13</v>
      </c>
      <c r="B13" s="16" t="s">
        <v>3</v>
      </c>
      <c r="C13" s="17">
        <f>C8*10%/10</f>
        <v>8.124</v>
      </c>
      <c r="D13" s="17">
        <f>D8*10%/10</f>
        <v>5.277000000000001</v>
      </c>
      <c r="E13" s="17">
        <f>E8*10%/10</f>
        <v>6.99</v>
      </c>
      <c r="F13" s="17">
        <f>F8*10%/10</f>
        <v>8.355</v>
      </c>
      <c r="G13" s="17">
        <f>G8*10%/10</f>
        <v>5.077</v>
      </c>
      <c r="H13" s="17">
        <f aca="true" t="shared" si="3" ref="H13:X13">H8*10%/10</f>
        <v>7.135000000000001</v>
      </c>
      <c r="I13" s="17">
        <f t="shared" si="3"/>
        <v>7.374</v>
      </c>
      <c r="J13" s="17">
        <f t="shared" si="3"/>
        <v>4.159000000000001</v>
      </c>
      <c r="K13" s="17">
        <f t="shared" si="3"/>
        <v>4.049</v>
      </c>
      <c r="L13" s="17">
        <f>L8*7%/10</f>
        <v>4.1846000000000005</v>
      </c>
      <c r="M13" s="17">
        <f t="shared" si="3"/>
        <v>5.285</v>
      </c>
      <c r="N13" s="17">
        <f t="shared" si="3"/>
        <v>7.217999999999999</v>
      </c>
      <c r="O13" s="17">
        <f t="shared" si="3"/>
        <v>4.125</v>
      </c>
      <c r="P13" s="17">
        <f t="shared" si="3"/>
        <v>4.081</v>
      </c>
      <c r="Q13" s="17">
        <f t="shared" si="3"/>
        <v>5.8229999999999995</v>
      </c>
      <c r="R13" s="17">
        <f t="shared" si="3"/>
        <v>7.3340000000000005</v>
      </c>
      <c r="S13" s="17">
        <f t="shared" si="3"/>
        <v>4.0520000000000005</v>
      </c>
      <c r="T13" s="17">
        <f t="shared" si="3"/>
        <v>5.779</v>
      </c>
      <c r="U13" s="17">
        <f t="shared" si="3"/>
        <v>7.348000000000001</v>
      </c>
      <c r="V13" s="17">
        <f t="shared" si="3"/>
        <v>2.567</v>
      </c>
      <c r="W13" s="17">
        <f t="shared" si="3"/>
        <v>6.9879999999999995</v>
      </c>
      <c r="X13" s="17">
        <f t="shared" si="3"/>
        <v>2.125</v>
      </c>
    </row>
    <row r="14" spans="1:24" s="3" customFormat="1" ht="18.75" customHeight="1">
      <c r="A14" s="36"/>
      <c r="B14" s="15" t="s">
        <v>11</v>
      </c>
      <c r="C14" s="2">
        <f>2281.73*C13</f>
        <v>18536.774520000003</v>
      </c>
      <c r="D14" s="2">
        <f>2281.73*D13</f>
        <v>12040.689210000002</v>
      </c>
      <c r="E14" s="2">
        <f>2281.73*E13</f>
        <v>15949.2927</v>
      </c>
      <c r="F14" s="2">
        <f>2281.73*F13</f>
        <v>19063.854150000003</v>
      </c>
      <c r="G14" s="2">
        <f>2281.73*G13</f>
        <v>11584.343209999999</v>
      </c>
      <c r="H14" s="2">
        <f aca="true" t="shared" si="4" ref="H14:X14">2281.73*H13</f>
        <v>16280.143550000003</v>
      </c>
      <c r="I14" s="2">
        <f t="shared" si="4"/>
        <v>16825.47702</v>
      </c>
      <c r="J14" s="2">
        <f t="shared" si="4"/>
        <v>9489.715070000002</v>
      </c>
      <c r="K14" s="2">
        <f t="shared" si="4"/>
        <v>9238.72477</v>
      </c>
      <c r="L14" s="2">
        <f t="shared" si="4"/>
        <v>9548.127358000002</v>
      </c>
      <c r="M14" s="2">
        <f t="shared" si="4"/>
        <v>12058.94305</v>
      </c>
      <c r="N14" s="2">
        <f t="shared" si="4"/>
        <v>16469.52714</v>
      </c>
      <c r="O14" s="2">
        <f t="shared" si="4"/>
        <v>9412.13625</v>
      </c>
      <c r="P14" s="2">
        <f t="shared" si="4"/>
        <v>9311.74013</v>
      </c>
      <c r="Q14" s="2">
        <f t="shared" si="4"/>
        <v>13286.513789999999</v>
      </c>
      <c r="R14" s="2">
        <f t="shared" si="4"/>
        <v>16734.20782</v>
      </c>
      <c r="S14" s="2">
        <f t="shared" si="4"/>
        <v>9245.56996</v>
      </c>
      <c r="T14" s="2">
        <f t="shared" si="4"/>
        <v>13186.11767</v>
      </c>
      <c r="U14" s="2">
        <f t="shared" si="4"/>
        <v>16766.15204</v>
      </c>
      <c r="V14" s="2">
        <f t="shared" si="4"/>
        <v>5857.2009100000005</v>
      </c>
      <c r="W14" s="2">
        <f t="shared" si="4"/>
        <v>15944.729239999999</v>
      </c>
      <c r="X14" s="2">
        <f t="shared" si="4"/>
        <v>4848.67625</v>
      </c>
    </row>
    <row r="15" spans="1:24" s="3" customFormat="1" ht="18.75" customHeight="1">
      <c r="A15" s="36"/>
      <c r="B15" s="15" t="s">
        <v>1</v>
      </c>
      <c r="C15" s="2">
        <f>C14/C7/12</f>
        <v>1.901441666666667</v>
      </c>
      <c r="D15" s="2">
        <f>D14/D7/12</f>
        <v>1.901441666666667</v>
      </c>
      <c r="E15" s="2">
        <f>E14/E7/12</f>
        <v>1.9014416666666667</v>
      </c>
      <c r="F15" s="2">
        <f>F14/F7/12</f>
        <v>1.901441666666667</v>
      </c>
      <c r="G15" s="2">
        <f>G14/G7/12</f>
        <v>1.9014416666666667</v>
      </c>
      <c r="H15" s="2">
        <f aca="true" t="shared" si="5" ref="H15:X15">H14/H7/12</f>
        <v>1.901441666666667</v>
      </c>
      <c r="I15" s="2">
        <f t="shared" si="5"/>
        <v>1.9014416666666667</v>
      </c>
      <c r="J15" s="2">
        <f t="shared" si="5"/>
        <v>1.9014416666666671</v>
      </c>
      <c r="K15" s="2">
        <f t="shared" si="5"/>
        <v>1.901441666666667</v>
      </c>
      <c r="L15" s="2">
        <f t="shared" si="5"/>
        <v>1.331009166666667</v>
      </c>
      <c r="M15" s="2">
        <f t="shared" si="5"/>
        <v>1.9014416666666667</v>
      </c>
      <c r="N15" s="2">
        <f t="shared" si="5"/>
        <v>1.9014416666666667</v>
      </c>
      <c r="O15" s="2">
        <f t="shared" si="5"/>
        <v>1.9014416666666667</v>
      </c>
      <c r="P15" s="2">
        <f t="shared" si="5"/>
        <v>1.9014416666666667</v>
      </c>
      <c r="Q15" s="2">
        <f t="shared" si="5"/>
        <v>1.9014416666666667</v>
      </c>
      <c r="R15" s="2">
        <f t="shared" si="5"/>
        <v>1.9014416666666667</v>
      </c>
      <c r="S15" s="2">
        <f t="shared" si="5"/>
        <v>1.901441666666667</v>
      </c>
      <c r="T15" s="2">
        <f t="shared" si="5"/>
        <v>1.9014416666666667</v>
      </c>
      <c r="U15" s="2">
        <f t="shared" si="5"/>
        <v>1.901441666666667</v>
      </c>
      <c r="V15" s="2">
        <f t="shared" si="5"/>
        <v>1.901441666666667</v>
      </c>
      <c r="W15" s="2">
        <f t="shared" si="5"/>
        <v>1.9014416666666667</v>
      </c>
      <c r="X15" s="2">
        <f t="shared" si="5"/>
        <v>1.901441666666667</v>
      </c>
    </row>
    <row r="16" spans="1:24" s="3" customFormat="1" ht="18.75" customHeight="1" thickBot="1">
      <c r="A16" s="37"/>
      <c r="B16" s="27" t="s">
        <v>0</v>
      </c>
      <c r="C16" s="28" t="s">
        <v>12</v>
      </c>
      <c r="D16" s="28" t="s">
        <v>12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 t="s">
        <v>12</v>
      </c>
      <c r="K16" s="28" t="s">
        <v>12</v>
      </c>
      <c r="L16" s="28" t="s">
        <v>12</v>
      </c>
      <c r="M16" s="28" t="s">
        <v>12</v>
      </c>
      <c r="N16" s="28" t="s">
        <v>12</v>
      </c>
      <c r="O16" s="28" t="s">
        <v>12</v>
      </c>
      <c r="P16" s="28" t="s">
        <v>12</v>
      </c>
      <c r="Q16" s="28" t="s">
        <v>12</v>
      </c>
      <c r="R16" s="28" t="s">
        <v>12</v>
      </c>
      <c r="S16" s="28" t="s">
        <v>12</v>
      </c>
      <c r="T16" s="28" t="s">
        <v>12</v>
      </c>
      <c r="U16" s="28" t="s">
        <v>12</v>
      </c>
      <c r="V16" s="28" t="s">
        <v>12</v>
      </c>
      <c r="W16" s="28" t="s">
        <v>12</v>
      </c>
      <c r="X16" s="28" t="s">
        <v>12</v>
      </c>
    </row>
    <row r="17" spans="1:24" s="3" customFormat="1" ht="18.75" customHeight="1" thickTop="1">
      <c r="A17" s="38" t="s">
        <v>20</v>
      </c>
      <c r="B17" s="20" t="s">
        <v>11</v>
      </c>
      <c r="C17" s="21">
        <v>7500</v>
      </c>
      <c r="D17" s="21">
        <v>7500</v>
      </c>
      <c r="E17" s="21">
        <v>7500</v>
      </c>
      <c r="F17" s="21">
        <v>7500</v>
      </c>
      <c r="G17" s="21">
        <v>7500</v>
      </c>
      <c r="H17" s="21">
        <v>7500</v>
      </c>
      <c r="I17" s="21">
        <v>7500</v>
      </c>
      <c r="J17" s="21">
        <v>7500</v>
      </c>
      <c r="K17" s="21">
        <v>7500</v>
      </c>
      <c r="L17" s="21">
        <v>7500</v>
      </c>
      <c r="M17" s="21">
        <v>7500</v>
      </c>
      <c r="N17" s="21">
        <v>7500</v>
      </c>
      <c r="O17" s="21">
        <v>7500</v>
      </c>
      <c r="P17" s="21">
        <v>7500</v>
      </c>
      <c r="Q17" s="21">
        <v>7500</v>
      </c>
      <c r="R17" s="21">
        <v>7500</v>
      </c>
      <c r="S17" s="21">
        <v>7500</v>
      </c>
      <c r="T17" s="21">
        <v>2500</v>
      </c>
      <c r="U17" s="21">
        <v>7500</v>
      </c>
      <c r="V17" s="21">
        <v>7500</v>
      </c>
      <c r="W17" s="21">
        <v>7500</v>
      </c>
      <c r="X17" s="21">
        <v>7500</v>
      </c>
    </row>
    <row r="18" spans="1:24" s="3" customFormat="1" ht="18.75" customHeight="1">
      <c r="A18" s="39"/>
      <c r="B18" s="20" t="s">
        <v>1</v>
      </c>
      <c r="C18" s="21">
        <f aca="true" t="shared" si="6" ref="C18:X18">C17/C7/36</f>
        <v>0.2564418184802232</v>
      </c>
      <c r="D18" s="21">
        <f t="shared" si="6"/>
        <v>0.3947950224243572</v>
      </c>
      <c r="E18" s="21">
        <f t="shared" si="6"/>
        <v>0.29804482594182163</v>
      </c>
      <c r="F18" s="21">
        <f t="shared" si="6"/>
        <v>0.2493516856173948</v>
      </c>
      <c r="G18" s="21">
        <f t="shared" si="6"/>
        <v>0.41034731796992974</v>
      </c>
      <c r="H18" s="21">
        <f t="shared" si="6"/>
        <v>0.29198785330530247</v>
      </c>
      <c r="I18" s="21">
        <f t="shared" si="6"/>
        <v>0.2825241840701564</v>
      </c>
      <c r="J18" s="21">
        <f t="shared" si="6"/>
        <v>0.5009216959204937</v>
      </c>
      <c r="K18" s="21">
        <f t="shared" si="6"/>
        <v>0.5145303367086523</v>
      </c>
      <c r="L18" s="21">
        <f t="shared" si="6"/>
        <v>0.3485000557600089</v>
      </c>
      <c r="M18" s="21">
        <f t="shared" si="6"/>
        <v>0.3941974140649637</v>
      </c>
      <c r="N18" s="21">
        <f t="shared" si="6"/>
        <v>0.28863027616144826</v>
      </c>
      <c r="O18" s="21">
        <f t="shared" si="6"/>
        <v>0.5050505050505051</v>
      </c>
      <c r="P18" s="21">
        <f t="shared" si="6"/>
        <v>0.5104957935146613</v>
      </c>
      <c r="Q18" s="21">
        <f t="shared" si="6"/>
        <v>0.35777663289255257</v>
      </c>
      <c r="R18" s="21">
        <f t="shared" si="6"/>
        <v>0.28406508499227345</v>
      </c>
      <c r="S18" s="21">
        <f t="shared" si="6"/>
        <v>0.5141493912471208</v>
      </c>
      <c r="T18" s="21">
        <f t="shared" si="6"/>
        <v>0.12016688777374017</v>
      </c>
      <c r="U18" s="21">
        <f t="shared" si="6"/>
        <v>0.28352386136817276</v>
      </c>
      <c r="V18" s="21">
        <f t="shared" si="6"/>
        <v>0.8115829113102194</v>
      </c>
      <c r="W18" s="21">
        <f t="shared" si="6"/>
        <v>0.29813012783819887</v>
      </c>
      <c r="X18" s="21">
        <f t="shared" si="6"/>
        <v>0.9803921568627452</v>
      </c>
    </row>
    <row r="19" spans="1:24" s="3" customFormat="1" ht="18.75" customHeight="1" thickBot="1">
      <c r="A19" s="40"/>
      <c r="B19" s="27" t="s">
        <v>0</v>
      </c>
      <c r="C19" s="30">
        <v>43435</v>
      </c>
      <c r="D19" s="30">
        <v>43435</v>
      </c>
      <c r="E19" s="30">
        <v>43435</v>
      </c>
      <c r="F19" s="30">
        <v>43435</v>
      </c>
      <c r="G19" s="30">
        <v>43435</v>
      </c>
      <c r="H19" s="30">
        <v>43435</v>
      </c>
      <c r="I19" s="30">
        <v>43435</v>
      </c>
      <c r="J19" s="30">
        <v>43435</v>
      </c>
      <c r="K19" s="30">
        <v>43435</v>
      </c>
      <c r="L19" s="30">
        <v>43435</v>
      </c>
      <c r="M19" s="30">
        <v>43435</v>
      </c>
      <c r="N19" s="30">
        <v>43435</v>
      </c>
      <c r="O19" s="30">
        <v>43435</v>
      </c>
      <c r="P19" s="30">
        <v>43435</v>
      </c>
      <c r="Q19" s="30">
        <v>43435</v>
      </c>
      <c r="R19" s="30">
        <v>43435</v>
      </c>
      <c r="S19" s="30">
        <v>43435</v>
      </c>
      <c r="T19" s="30">
        <v>43435</v>
      </c>
      <c r="U19" s="30">
        <v>43435</v>
      </c>
      <c r="V19" s="30">
        <v>43435</v>
      </c>
      <c r="W19" s="30">
        <v>43435</v>
      </c>
      <c r="X19" s="30">
        <v>43435</v>
      </c>
    </row>
    <row r="20" spans="1:24" s="3" customFormat="1" ht="18.75" customHeight="1" thickTop="1">
      <c r="A20" s="43" t="s">
        <v>21</v>
      </c>
      <c r="B20" s="14" t="s">
        <v>4</v>
      </c>
      <c r="C20" s="11">
        <f aca="true" t="shared" si="7" ref="C20:X20">C8*0.7%</f>
        <v>5.686799999999999</v>
      </c>
      <c r="D20" s="11">
        <f t="shared" si="7"/>
        <v>3.6938999999999997</v>
      </c>
      <c r="E20" s="11">
        <f t="shared" si="7"/>
        <v>4.893</v>
      </c>
      <c r="F20" s="11">
        <f t="shared" si="7"/>
        <v>5.8485</v>
      </c>
      <c r="G20" s="11">
        <f t="shared" si="7"/>
        <v>3.5538999999999996</v>
      </c>
      <c r="H20" s="11">
        <f t="shared" si="7"/>
        <v>4.9944999999999995</v>
      </c>
      <c r="I20" s="11">
        <f t="shared" si="7"/>
        <v>5.1617999999999995</v>
      </c>
      <c r="J20" s="11">
        <f t="shared" si="7"/>
        <v>2.9112999999999993</v>
      </c>
      <c r="K20" s="11">
        <f t="shared" si="7"/>
        <v>2.8342999999999994</v>
      </c>
      <c r="L20" s="11">
        <f t="shared" si="7"/>
        <v>4.1846</v>
      </c>
      <c r="M20" s="11">
        <f t="shared" si="7"/>
        <v>3.6994999999999996</v>
      </c>
      <c r="N20" s="11">
        <f t="shared" si="7"/>
        <v>5.052599999999999</v>
      </c>
      <c r="O20" s="11">
        <f t="shared" si="7"/>
        <v>2.8874999999999997</v>
      </c>
      <c r="P20" s="11">
        <f t="shared" si="7"/>
        <v>2.8567</v>
      </c>
      <c r="Q20" s="11">
        <f t="shared" si="7"/>
        <v>4.076099999999999</v>
      </c>
      <c r="R20" s="11">
        <f t="shared" si="7"/>
        <v>5.133799999999999</v>
      </c>
      <c r="S20" s="11">
        <f t="shared" si="7"/>
        <v>2.8364</v>
      </c>
      <c r="T20" s="11">
        <f t="shared" si="7"/>
        <v>4.045299999999999</v>
      </c>
      <c r="U20" s="11">
        <f t="shared" si="7"/>
        <v>5.143599999999999</v>
      </c>
      <c r="V20" s="11">
        <f t="shared" si="7"/>
        <v>1.7968999999999997</v>
      </c>
      <c r="W20" s="11">
        <f t="shared" si="7"/>
        <v>4.8915999999999995</v>
      </c>
      <c r="X20" s="11">
        <f t="shared" si="7"/>
        <v>1.4874999999999998</v>
      </c>
    </row>
    <row r="21" spans="1:24" s="3" customFormat="1" ht="18.75" customHeight="1">
      <c r="A21" s="36"/>
      <c r="B21" s="15" t="s">
        <v>11</v>
      </c>
      <c r="C21" s="10">
        <f>45.32*C20</f>
        <v>257.72577599999994</v>
      </c>
      <c r="D21" s="10">
        <f>45.32*D20</f>
        <v>167.407548</v>
      </c>
      <c r="E21" s="10">
        <f>45.32*E20</f>
        <v>221.75075999999999</v>
      </c>
      <c r="F21" s="10">
        <f>45.32*F20</f>
        <v>265.05402</v>
      </c>
      <c r="G21" s="10">
        <f>45.32*G20</f>
        <v>161.06274799999997</v>
      </c>
      <c r="H21" s="10">
        <f aca="true" t="shared" si="8" ref="H21:X21">45.32*H20</f>
        <v>226.35073999999997</v>
      </c>
      <c r="I21" s="10">
        <f t="shared" si="8"/>
        <v>233.932776</v>
      </c>
      <c r="J21" s="10">
        <f t="shared" si="8"/>
        <v>131.94011599999996</v>
      </c>
      <c r="K21" s="10">
        <f t="shared" si="8"/>
        <v>128.45047599999998</v>
      </c>
      <c r="L21" s="10">
        <f t="shared" si="8"/>
        <v>189.64607199999998</v>
      </c>
      <c r="M21" s="10">
        <f t="shared" si="8"/>
        <v>167.66134</v>
      </c>
      <c r="N21" s="10">
        <f t="shared" si="8"/>
        <v>228.98383199999995</v>
      </c>
      <c r="O21" s="10">
        <f t="shared" si="8"/>
        <v>130.86149999999998</v>
      </c>
      <c r="P21" s="10">
        <f t="shared" si="8"/>
        <v>129.465644</v>
      </c>
      <c r="Q21" s="10">
        <f t="shared" si="8"/>
        <v>184.72885199999996</v>
      </c>
      <c r="R21" s="10">
        <f t="shared" si="8"/>
        <v>232.66381599999997</v>
      </c>
      <c r="S21" s="10">
        <f t="shared" si="8"/>
        <v>128.545648</v>
      </c>
      <c r="T21" s="10">
        <f t="shared" si="8"/>
        <v>183.33299599999998</v>
      </c>
      <c r="U21" s="10">
        <f t="shared" si="8"/>
        <v>233.10795199999998</v>
      </c>
      <c r="V21" s="10">
        <f t="shared" si="8"/>
        <v>81.43550799999998</v>
      </c>
      <c r="W21" s="10">
        <f t="shared" si="8"/>
        <v>221.687312</v>
      </c>
      <c r="X21" s="10">
        <f t="shared" si="8"/>
        <v>67.4135</v>
      </c>
    </row>
    <row r="22" spans="1:24" s="3" customFormat="1" ht="18.75" customHeight="1">
      <c r="A22" s="36"/>
      <c r="B22" s="15" t="s">
        <v>1</v>
      </c>
      <c r="C22" s="10">
        <f aca="true" t="shared" si="9" ref="C22:X22">C21/C7/12</f>
        <v>0.02643666666666666</v>
      </c>
      <c r="D22" s="10">
        <f t="shared" si="9"/>
        <v>0.026436666666666664</v>
      </c>
      <c r="E22" s="10">
        <f t="shared" si="9"/>
        <v>0.026436666666666664</v>
      </c>
      <c r="F22" s="10">
        <f t="shared" si="9"/>
        <v>0.026436666666666664</v>
      </c>
      <c r="G22" s="10">
        <f t="shared" si="9"/>
        <v>0.026436666666666664</v>
      </c>
      <c r="H22" s="10">
        <f t="shared" si="9"/>
        <v>0.026436666666666664</v>
      </c>
      <c r="I22" s="10">
        <f t="shared" si="9"/>
        <v>0.026436666666666667</v>
      </c>
      <c r="J22" s="10">
        <f t="shared" si="9"/>
        <v>0.02643666666666666</v>
      </c>
      <c r="K22" s="10">
        <f t="shared" si="9"/>
        <v>0.026436666666666664</v>
      </c>
      <c r="L22" s="10">
        <f t="shared" si="9"/>
        <v>0.026436666666666664</v>
      </c>
      <c r="M22" s="10">
        <f t="shared" si="9"/>
        <v>0.026436666666666664</v>
      </c>
      <c r="N22" s="10">
        <f t="shared" si="9"/>
        <v>0.026436666666666664</v>
      </c>
      <c r="O22" s="10">
        <f t="shared" si="9"/>
        <v>0.026436666666666664</v>
      </c>
      <c r="P22" s="10">
        <f t="shared" si="9"/>
        <v>0.026436666666666664</v>
      </c>
      <c r="Q22" s="10">
        <f t="shared" si="9"/>
        <v>0.026436666666666664</v>
      </c>
      <c r="R22" s="10">
        <f t="shared" si="9"/>
        <v>0.026436666666666664</v>
      </c>
      <c r="S22" s="10">
        <f t="shared" si="9"/>
        <v>0.026436666666666667</v>
      </c>
      <c r="T22" s="10">
        <f t="shared" si="9"/>
        <v>0.026436666666666664</v>
      </c>
      <c r="U22" s="10">
        <f t="shared" si="9"/>
        <v>0.026436666666666667</v>
      </c>
      <c r="V22" s="10">
        <f t="shared" si="9"/>
        <v>0.026436666666666664</v>
      </c>
      <c r="W22" s="10">
        <f t="shared" si="9"/>
        <v>0.026436666666666667</v>
      </c>
      <c r="X22" s="10">
        <f t="shared" si="9"/>
        <v>0.026436666666666667</v>
      </c>
    </row>
    <row r="23" spans="1:24" s="3" customFormat="1" ht="18.75" customHeight="1" thickBot="1">
      <c r="A23" s="37"/>
      <c r="B23" s="27" t="s">
        <v>0</v>
      </c>
      <c r="C23" s="28" t="s">
        <v>12</v>
      </c>
      <c r="D23" s="28" t="s">
        <v>12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 t="s">
        <v>12</v>
      </c>
      <c r="K23" s="28" t="s">
        <v>12</v>
      </c>
      <c r="L23" s="28" t="s">
        <v>12</v>
      </c>
      <c r="M23" s="28" t="s">
        <v>12</v>
      </c>
      <c r="N23" s="28" t="s">
        <v>12</v>
      </c>
      <c r="O23" s="28" t="s">
        <v>12</v>
      </c>
      <c r="P23" s="28" t="s">
        <v>12</v>
      </c>
      <c r="Q23" s="28" t="s">
        <v>12</v>
      </c>
      <c r="R23" s="28" t="s">
        <v>12</v>
      </c>
      <c r="S23" s="28" t="s">
        <v>12</v>
      </c>
      <c r="T23" s="28" t="s">
        <v>12</v>
      </c>
      <c r="U23" s="28" t="s">
        <v>12</v>
      </c>
      <c r="V23" s="28" t="s">
        <v>12</v>
      </c>
      <c r="W23" s="28" t="s">
        <v>12</v>
      </c>
      <c r="X23" s="28" t="s">
        <v>12</v>
      </c>
    </row>
    <row r="24" spans="1:24" s="8" customFormat="1" ht="18.75" customHeight="1" thickTop="1">
      <c r="A24" s="41" t="s">
        <v>10</v>
      </c>
      <c r="B24" s="42"/>
      <c r="C24" s="12">
        <f>C10+C14+C17+C21</f>
        <v>29978.37684</v>
      </c>
      <c r="D24" s="12">
        <f aca="true" t="shared" si="10" ref="D24:X24">D10+D14+D17+D21</f>
        <v>22100.984070000002</v>
      </c>
      <c r="E24" s="12">
        <f t="shared" si="10"/>
        <v>26840.7009</v>
      </c>
      <c r="F24" s="12">
        <f t="shared" si="10"/>
        <v>30617.533050000002</v>
      </c>
      <c r="G24" s="12">
        <f t="shared" si="10"/>
        <v>21547.602069999997</v>
      </c>
      <c r="H24" s="12">
        <f t="shared" si="10"/>
        <v>27241.902850000006</v>
      </c>
      <c r="I24" s="12">
        <f t="shared" si="10"/>
        <v>27903.19434</v>
      </c>
      <c r="J24" s="12">
        <f t="shared" si="10"/>
        <v>19007.578690000006</v>
      </c>
      <c r="K24" s="12">
        <f t="shared" si="10"/>
        <v>18703.218589999997</v>
      </c>
      <c r="L24" s="12">
        <f t="shared" si="10"/>
        <v>19948.533398</v>
      </c>
      <c r="M24" s="12">
        <f t="shared" si="10"/>
        <v>22123.11935</v>
      </c>
      <c r="N24" s="12">
        <f t="shared" si="10"/>
        <v>27471.556379999998</v>
      </c>
      <c r="O24" s="12">
        <f t="shared" si="10"/>
        <v>18913.503749999996</v>
      </c>
      <c r="P24" s="12">
        <f t="shared" si="10"/>
        <v>18791.759710000002</v>
      </c>
      <c r="Q24" s="12">
        <f t="shared" si="10"/>
        <v>23611.71693</v>
      </c>
      <c r="R24" s="12">
        <f t="shared" si="10"/>
        <v>27792.517939999998</v>
      </c>
      <c r="S24" s="12">
        <f t="shared" si="10"/>
        <v>18711.51932</v>
      </c>
      <c r="T24" s="12">
        <f t="shared" si="10"/>
        <v>18489.97289</v>
      </c>
      <c r="U24" s="12">
        <f t="shared" si="10"/>
        <v>27831.25468</v>
      </c>
      <c r="V24" s="12">
        <f t="shared" si="10"/>
        <v>14602.657970000002</v>
      </c>
      <c r="W24" s="12">
        <f t="shared" si="10"/>
        <v>26835.167079999996</v>
      </c>
      <c r="X24" s="12">
        <f t="shared" si="10"/>
        <v>12630.22175</v>
      </c>
    </row>
    <row r="25" s="8" customFormat="1" ht="13.5" customHeight="1"/>
    <row r="26" spans="3:24" s="8" customFormat="1" ht="13.5" customHeight="1">
      <c r="C26" s="13">
        <f>C22+C18+C15+C11</f>
        <v>2.562200151813557</v>
      </c>
      <c r="D26" s="13">
        <f aca="true" t="shared" si="11" ref="D26:X26">D22+D18+D15+D11</f>
        <v>2.700553355757691</v>
      </c>
      <c r="E26" s="13">
        <f t="shared" si="11"/>
        <v>2.603803159275155</v>
      </c>
      <c r="F26" s="13">
        <f t="shared" si="11"/>
        <v>2.555110018950728</v>
      </c>
      <c r="G26" s="13">
        <f t="shared" si="11"/>
        <v>2.7161056513032635</v>
      </c>
      <c r="H26" s="13">
        <f t="shared" si="11"/>
        <v>2.597746186638636</v>
      </c>
      <c r="I26" s="13">
        <f t="shared" si="11"/>
        <v>2.5882825174034894</v>
      </c>
      <c r="J26" s="13">
        <f t="shared" si="11"/>
        <v>2.806680029253828</v>
      </c>
      <c r="K26" s="13">
        <f t="shared" si="11"/>
        <v>2.820288670041986</v>
      </c>
      <c r="L26" s="13">
        <f t="shared" si="11"/>
        <v>2.0838258890933425</v>
      </c>
      <c r="M26" s="13">
        <f t="shared" si="11"/>
        <v>2.699955747398297</v>
      </c>
      <c r="N26" s="13">
        <f t="shared" si="11"/>
        <v>2.5943886094947812</v>
      </c>
      <c r="O26" s="13">
        <f t="shared" si="11"/>
        <v>2.8108088383838385</v>
      </c>
      <c r="P26" s="13">
        <f t="shared" si="11"/>
        <v>2.816254126847995</v>
      </c>
      <c r="Q26" s="13">
        <f t="shared" si="11"/>
        <v>2.663534966225886</v>
      </c>
      <c r="R26" s="13">
        <f t="shared" si="11"/>
        <v>2.5898234183256066</v>
      </c>
      <c r="S26" s="13">
        <f t="shared" si="11"/>
        <v>2.819907724580454</v>
      </c>
      <c r="T26" s="13">
        <f t="shared" si="11"/>
        <v>2.4259252211070734</v>
      </c>
      <c r="U26" s="13">
        <f t="shared" si="11"/>
        <v>2.589282194701506</v>
      </c>
      <c r="V26" s="13">
        <f t="shared" si="11"/>
        <v>3.117341244643553</v>
      </c>
      <c r="W26" s="13">
        <f t="shared" si="11"/>
        <v>2.6038884611715325</v>
      </c>
      <c r="X26" s="13">
        <f t="shared" si="11"/>
        <v>2.992243823529412</v>
      </c>
    </row>
    <row r="27" spans="3:9" s="18" customFormat="1" ht="12.75">
      <c r="C27" s="22"/>
      <c r="D27" s="22"/>
      <c r="E27" s="22"/>
      <c r="F27" s="22"/>
      <c r="G27" s="22"/>
      <c r="I27" s="22"/>
    </row>
    <row r="28" s="3" customFormat="1" ht="12.75">
      <c r="I28" s="22"/>
    </row>
    <row r="29" s="3" customFormat="1" ht="12.75">
      <c r="I29" s="22"/>
    </row>
    <row r="30" s="3" customFormat="1" ht="12.75">
      <c r="I30" s="22"/>
    </row>
    <row r="31" s="3" customFormat="1" ht="12.75">
      <c r="I31" s="22"/>
    </row>
    <row r="32" s="3" customFormat="1" ht="12.75">
      <c r="I32" s="22"/>
    </row>
    <row r="33" s="3" customFormat="1" ht="12.75">
      <c r="I33" s="22"/>
    </row>
    <row r="34" s="3" customFormat="1" ht="12.75">
      <c r="I34" s="22"/>
    </row>
    <row r="35" s="3" customFormat="1" ht="12.75">
      <c r="I35" s="22"/>
    </row>
    <row r="36" s="3" customFormat="1" ht="12.75">
      <c r="I36" s="22"/>
    </row>
    <row r="37" s="3" customFormat="1" ht="12.75">
      <c r="I37" s="22"/>
    </row>
    <row r="38" s="3" customFormat="1" ht="12.75">
      <c r="I38" s="22"/>
    </row>
    <row r="39" s="3" customFormat="1" ht="12.75">
      <c r="I39" s="22"/>
    </row>
    <row r="40" s="3" customFormat="1" ht="12.75">
      <c r="I40" s="22"/>
    </row>
    <row r="41" s="3" customFormat="1" ht="12.75">
      <c r="I41" s="22"/>
    </row>
    <row r="42" s="3" customFormat="1" ht="12.75">
      <c r="I42" s="22"/>
    </row>
    <row r="43" s="3" customFormat="1" ht="12.75">
      <c r="I43" s="22"/>
    </row>
    <row r="44" s="3" customFormat="1" ht="12.75">
      <c r="I44" s="22"/>
    </row>
    <row r="45" s="3" customFormat="1" ht="12.75">
      <c r="I45" s="22"/>
    </row>
    <row r="46" s="3" customFormat="1" ht="12.75">
      <c r="I46" s="22"/>
    </row>
    <row r="47" s="3" customFormat="1" ht="12.75">
      <c r="I47" s="22"/>
    </row>
    <row r="48" s="3" customFormat="1" ht="12.75">
      <c r="I48" s="22"/>
    </row>
    <row r="49" s="3" customFormat="1" ht="12.75">
      <c r="I49" s="22"/>
    </row>
    <row r="50" s="3" customFormat="1" ht="12.75">
      <c r="I50" s="22"/>
    </row>
    <row r="51" s="3" customFormat="1" ht="12.75">
      <c r="I51" s="22"/>
    </row>
    <row r="52" s="3" customFormat="1" ht="12.75">
      <c r="I52" s="22"/>
    </row>
    <row r="53" s="3" customFormat="1" ht="12.75">
      <c r="I53" s="22"/>
    </row>
    <row r="54" s="3" customFormat="1" ht="12.75">
      <c r="I54" s="22"/>
    </row>
    <row r="55" s="3" customFormat="1" ht="12.75">
      <c r="I55" s="22"/>
    </row>
    <row r="56" s="3" customFormat="1" ht="12.75">
      <c r="I56" s="22"/>
    </row>
    <row r="57" s="3" customFormat="1" ht="12.75">
      <c r="I57" s="22"/>
    </row>
    <row r="58" s="3" customFormat="1" ht="12.75">
      <c r="I58" s="22"/>
    </row>
    <row r="59" s="3" customFormat="1" ht="12.75">
      <c r="I59" s="22"/>
    </row>
    <row r="60" s="3" customFormat="1" ht="12.75">
      <c r="I60" s="22"/>
    </row>
    <row r="61" s="3" customFormat="1" ht="12.75">
      <c r="I61" s="22"/>
    </row>
    <row r="62" s="3" customFormat="1" ht="12.75">
      <c r="I62" s="22"/>
    </row>
    <row r="63" s="3" customFormat="1" ht="12.75">
      <c r="I63" s="22"/>
    </row>
    <row r="64" s="3" customFormat="1" ht="12.75">
      <c r="I64" s="22"/>
    </row>
    <row r="65" s="3" customFormat="1" ht="12.75">
      <c r="I65" s="22"/>
    </row>
    <row r="66" s="3" customFormat="1" ht="12.75">
      <c r="I66" s="22"/>
    </row>
    <row r="67" s="3" customFormat="1" ht="12.75">
      <c r="I67" s="22"/>
    </row>
    <row r="68" s="3" customFormat="1" ht="12.75">
      <c r="I68" s="22"/>
    </row>
    <row r="69" s="3" customFormat="1" ht="12.75">
      <c r="I69" s="22"/>
    </row>
    <row r="70" s="3" customFormat="1" ht="12.75">
      <c r="I70" s="22"/>
    </row>
    <row r="71" s="3" customFormat="1" ht="12.75">
      <c r="I71" s="22"/>
    </row>
    <row r="72" s="3" customFormat="1" ht="12.75">
      <c r="I72" s="22"/>
    </row>
    <row r="73" s="3" customFormat="1" ht="12.75">
      <c r="I73" s="22"/>
    </row>
    <row r="74" s="3" customFormat="1" ht="12.75">
      <c r="I74" s="22"/>
    </row>
    <row r="75" s="3" customFormat="1" ht="12.75">
      <c r="I75" s="22"/>
    </row>
    <row r="76" s="3" customFormat="1" ht="12.75">
      <c r="I76" s="22"/>
    </row>
    <row r="77" s="3" customFormat="1" ht="12.75">
      <c r="I77" s="22"/>
    </row>
    <row r="78" s="3" customFormat="1" ht="12.75">
      <c r="I78" s="22"/>
    </row>
    <row r="79" s="3" customFormat="1" ht="12.75">
      <c r="I79" s="22"/>
    </row>
    <row r="80" s="3" customFormat="1" ht="12.75">
      <c r="I80" s="22"/>
    </row>
    <row r="81" s="3" customFormat="1" ht="12.75">
      <c r="I81" s="22"/>
    </row>
    <row r="82" s="3" customFormat="1" ht="12.75">
      <c r="I82" s="22"/>
    </row>
    <row r="83" s="3" customFormat="1" ht="12.75">
      <c r="I83" s="22"/>
    </row>
    <row r="84" s="3" customFormat="1" ht="12.75">
      <c r="I84" s="22"/>
    </row>
    <row r="85" s="3" customFormat="1" ht="12.75">
      <c r="I85" s="22"/>
    </row>
    <row r="86" s="3" customFormat="1" ht="12.75">
      <c r="I86" s="22"/>
    </row>
    <row r="87" s="3" customFormat="1" ht="12.75">
      <c r="I87" s="22"/>
    </row>
    <row r="88" s="3" customFormat="1" ht="12.75">
      <c r="I88" s="22"/>
    </row>
    <row r="89" s="3" customFormat="1" ht="12.75">
      <c r="I89" s="22"/>
    </row>
    <row r="90" s="3" customFormat="1" ht="12.75">
      <c r="I90" s="22"/>
    </row>
    <row r="91" s="3" customFormat="1" ht="12.75">
      <c r="I91" s="22"/>
    </row>
    <row r="92" s="3" customFormat="1" ht="12.75">
      <c r="I92" s="22"/>
    </row>
    <row r="93" s="3" customFormat="1" ht="12.75">
      <c r="I93" s="22"/>
    </row>
    <row r="94" s="3" customFormat="1" ht="12.75">
      <c r="I94" s="22"/>
    </row>
    <row r="95" s="3" customFormat="1" ht="12.75">
      <c r="I95" s="22"/>
    </row>
    <row r="96" s="3" customFormat="1" ht="12.75">
      <c r="I96" s="22"/>
    </row>
    <row r="97" s="3" customFormat="1" ht="12.75">
      <c r="I97" s="22"/>
    </row>
    <row r="98" s="3" customFormat="1" ht="12.75">
      <c r="I98" s="22"/>
    </row>
    <row r="99" s="3" customFormat="1" ht="12.75">
      <c r="I99" s="22"/>
    </row>
    <row r="100" s="3" customFormat="1" ht="12.75">
      <c r="I100" s="22"/>
    </row>
    <row r="101" s="3" customFormat="1" ht="12.75">
      <c r="I101" s="22"/>
    </row>
  </sheetData>
  <sheetProtection/>
  <mergeCells count="33">
    <mergeCell ref="X4:X5"/>
    <mergeCell ref="R4:R5"/>
    <mergeCell ref="S4:S5"/>
    <mergeCell ref="T4:T5"/>
    <mergeCell ref="U4:U5"/>
    <mergeCell ref="V4:V5"/>
    <mergeCell ref="W4:W5"/>
    <mergeCell ref="G4:G5"/>
    <mergeCell ref="H4:H5"/>
    <mergeCell ref="N4:N5"/>
    <mergeCell ref="O4:O5"/>
    <mergeCell ref="P4:P5"/>
    <mergeCell ref="Q4:Q5"/>
    <mergeCell ref="J4:J5"/>
    <mergeCell ref="K4:K5"/>
    <mergeCell ref="L4:L5"/>
    <mergeCell ref="M4:M5"/>
    <mergeCell ref="A13:A16"/>
    <mergeCell ref="A17:A19"/>
    <mergeCell ref="A24:B24"/>
    <mergeCell ref="A20:A23"/>
    <mergeCell ref="I4:I5"/>
    <mergeCell ref="A9:A12"/>
    <mergeCell ref="C4:C5"/>
    <mergeCell ref="D4:D5"/>
    <mergeCell ref="E4:E5"/>
    <mergeCell ref="F4:F5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2018-03-02T08:35:08Z</dcterms:modified>
  <cp:category/>
  <cp:version/>
  <cp:contentType/>
  <cp:contentStatus/>
</cp:coreProperties>
</file>